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" i="1"/>
  <c r="F9"/>
  <c r="H8"/>
  <c r="F8"/>
  <c r="H7"/>
  <c r="H15" s="1"/>
  <c r="H19" s="1"/>
  <c r="H21" s="1"/>
  <c r="F7"/>
  <c r="F15" s="1"/>
  <c r="D7"/>
  <c r="D15" s="1"/>
  <c r="D8" l="1"/>
  <c r="D9" s="1"/>
  <c r="D19"/>
  <c r="D21" s="1"/>
  <c r="D16"/>
  <c r="F19"/>
  <c r="F21" s="1"/>
  <c r="F16"/>
  <c r="H16"/>
</calcChain>
</file>

<file path=xl/sharedStrings.xml><?xml version="1.0" encoding="utf-8"?>
<sst xmlns="http://schemas.openxmlformats.org/spreadsheetml/2006/main" count="37" uniqueCount="37">
  <si>
    <t>A</t>
  </si>
  <si>
    <t>B</t>
  </si>
  <si>
    <t>C</t>
  </si>
  <si>
    <t>HP target (brake)</t>
  </si>
  <si>
    <t>AFR</t>
  </si>
  <si>
    <t>BSFC (lb/hp/hr)</t>
  </si>
  <si>
    <t>Airflow (lb/min)</t>
  </si>
  <si>
    <t>Intake Temp (F)</t>
  </si>
  <si>
    <t>VE</t>
  </si>
  <si>
    <t>RPM</t>
  </si>
  <si>
    <t>Displacement (CI)</t>
  </si>
  <si>
    <t>MAP (psia)</t>
  </si>
  <si>
    <t>Boost (psig)</t>
  </si>
  <si>
    <t>Compr Loss (psi)</t>
  </si>
  <si>
    <t>P1C (Inlet) (psia)</t>
  </si>
  <si>
    <t>P2C (Disch) (psia)</t>
  </si>
  <si>
    <t>Press Ratio</t>
  </si>
  <si>
    <t>Air to fuel ratio</t>
  </si>
  <si>
    <t>Volumetric Efficiency</t>
  </si>
  <si>
    <t>Engine Speed</t>
  </si>
  <si>
    <t>Multiply liters by 61 to estimate cubic inches</t>
  </si>
  <si>
    <t>What your gauge will read</t>
  </si>
  <si>
    <t>Loss between compressor and manifold</t>
  </si>
  <si>
    <t>Compressor discharge pressure</t>
  </si>
  <si>
    <t>Pressure ratio on compressor maps</t>
  </si>
  <si>
    <t>Air temp entering manifold</t>
  </si>
  <si>
    <t>Airflow required to produce HP target</t>
  </si>
  <si>
    <t>Brake specific fuel consumption</t>
  </si>
  <si>
    <t>How much flywheel power is planned</t>
  </si>
  <si>
    <t>Parameter</t>
  </si>
  <si>
    <t>Description</t>
  </si>
  <si>
    <t>Needed manifold pressure</t>
  </si>
  <si>
    <t>Compressor inlet pressure (atm -1 psi filter loss)</t>
  </si>
  <si>
    <t>Airflow (cfm)</t>
  </si>
  <si>
    <t>10lb/min = 144.718cfm</t>
  </si>
  <si>
    <t>Airflow (m^3/hr)</t>
  </si>
  <si>
    <t>m^3/hr = ( cfm * 60min/hr ) * 0.02832 m^3/ft^3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</si>
</sst>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1" xfId="0" applyNumberFormat="1" applyFill="1" applyBorder="1"/>
    <xf numFmtId="164" fontId="0" fillId="0" borderId="1" xfId="0" applyNumberFormat="1" applyFill="1" applyBorder="1"/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0" fillId="0" borderId="11" xfId="0" applyFill="1" applyBorder="1"/>
    <xf numFmtId="0" fontId="1" fillId="0" borderId="1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/>
    </xf>
    <xf numFmtId="164" fontId="0" fillId="0" borderId="8" xfId="0" applyNumberFormat="1" applyFill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/>
    <xf numFmtId="0" fontId="0" fillId="0" borderId="12" xfId="0" applyNumberFormat="1" applyFill="1" applyBorder="1"/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/>
    <xf numFmtId="0" fontId="0" fillId="0" borderId="8" xfId="0" applyFill="1" applyBorder="1" applyAlignment="1">
      <alignment horizontal="left"/>
    </xf>
    <xf numFmtId="2" fontId="0" fillId="0" borderId="8" xfId="0" applyNumberFormat="1" applyFill="1" applyBorder="1"/>
    <xf numFmtId="0" fontId="0" fillId="0" borderId="8" xfId="0" applyFill="1" applyBorder="1"/>
    <xf numFmtId="0" fontId="1" fillId="0" borderId="11" xfId="0" applyFont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2" borderId="10" xfId="0" applyFill="1" applyBorder="1"/>
    <xf numFmtId="9" fontId="0" fillId="2" borderId="10" xfId="0" applyNumberFormat="1" applyFill="1" applyBorder="1"/>
    <xf numFmtId="1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I25" sqref="I25"/>
    </sheetView>
  </sheetViews>
  <sheetFormatPr defaultRowHeight="15"/>
  <cols>
    <col min="1" max="1" width="4.5703125" customWidth="1"/>
    <col min="5" max="5" width="4.5703125" customWidth="1"/>
    <col min="7" max="7" width="4.5703125" customWidth="1"/>
    <col min="9" max="9" width="4.5703125" customWidth="1"/>
    <col min="15" max="15" width="4.5703125" customWidth="1"/>
  </cols>
  <sheetData>
    <row r="1" spans="1:1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19.5" thickBot="1">
      <c r="A2" s="1"/>
      <c r="B2" s="28" t="s">
        <v>29</v>
      </c>
      <c r="C2" s="11"/>
      <c r="D2" s="12" t="s">
        <v>0</v>
      </c>
      <c r="E2" s="13"/>
      <c r="F2" s="14" t="s">
        <v>1</v>
      </c>
      <c r="G2" s="13"/>
      <c r="H2" s="14" t="s">
        <v>2</v>
      </c>
      <c r="I2" s="11"/>
      <c r="J2" s="28" t="s">
        <v>30</v>
      </c>
      <c r="K2" s="11"/>
      <c r="L2" s="11"/>
      <c r="M2" s="11"/>
      <c r="N2" s="11"/>
      <c r="O2" s="3"/>
    </row>
    <row r="3" spans="1:15" ht="15.75" thickTop="1">
      <c r="A3" s="1"/>
      <c r="B3" s="2"/>
      <c r="C3" s="2"/>
      <c r="D3" s="2"/>
      <c r="E3" s="7"/>
      <c r="F3" s="8"/>
      <c r="G3" s="7"/>
      <c r="H3" s="8"/>
      <c r="I3" s="2"/>
      <c r="J3" s="2"/>
      <c r="K3" s="2"/>
      <c r="L3" s="2"/>
      <c r="M3" s="2"/>
      <c r="N3" s="2"/>
      <c r="O3" s="3"/>
    </row>
    <row r="4" spans="1:15">
      <c r="A4" s="1"/>
      <c r="B4" s="18" t="s">
        <v>3</v>
      </c>
      <c r="C4" s="18"/>
      <c r="D4" s="29">
        <v>400</v>
      </c>
      <c r="E4" s="7"/>
      <c r="F4" s="29">
        <v>375</v>
      </c>
      <c r="G4" s="7"/>
      <c r="H4" s="29">
        <v>400</v>
      </c>
      <c r="I4" s="2"/>
      <c r="J4" s="2" t="s">
        <v>28</v>
      </c>
      <c r="K4" s="2"/>
      <c r="L4" s="2"/>
      <c r="M4" s="2"/>
      <c r="N4" s="2"/>
      <c r="O4" s="3"/>
    </row>
    <row r="5" spans="1:15">
      <c r="A5" s="1"/>
      <c r="B5" s="18" t="s">
        <v>4</v>
      </c>
      <c r="C5" s="18"/>
      <c r="D5" s="30">
        <v>12</v>
      </c>
      <c r="E5" s="2"/>
      <c r="F5" s="30">
        <v>11.5</v>
      </c>
      <c r="G5" s="2"/>
      <c r="H5" s="30">
        <v>12</v>
      </c>
      <c r="I5" s="2"/>
      <c r="J5" s="2" t="s">
        <v>17</v>
      </c>
      <c r="K5" s="2"/>
      <c r="L5" s="2"/>
      <c r="M5" s="2"/>
      <c r="N5" s="2"/>
      <c r="O5" s="3"/>
    </row>
    <row r="6" spans="1:15">
      <c r="A6" s="1"/>
      <c r="B6" s="18" t="s">
        <v>5</v>
      </c>
      <c r="C6" s="18"/>
      <c r="D6" s="31">
        <v>0.6</v>
      </c>
      <c r="E6" s="2"/>
      <c r="F6" s="31">
        <v>0.55000000000000004</v>
      </c>
      <c r="G6" s="2"/>
      <c r="H6" s="31">
        <v>0.55000000000000004</v>
      </c>
      <c r="I6" s="2"/>
      <c r="J6" s="2" t="s">
        <v>27</v>
      </c>
      <c r="K6" s="2"/>
      <c r="L6" s="2"/>
      <c r="M6" s="2"/>
      <c r="N6" s="2"/>
      <c r="O6" s="3"/>
    </row>
    <row r="7" spans="1:15">
      <c r="A7" s="1"/>
      <c r="B7" s="18" t="s">
        <v>6</v>
      </c>
      <c r="C7" s="18"/>
      <c r="D7" s="10">
        <f>D4*D5*D6/60</f>
        <v>48</v>
      </c>
      <c r="E7" s="2"/>
      <c r="F7" s="10">
        <f>F4*F5*F6/60</f>
        <v>39.53125</v>
      </c>
      <c r="G7" s="2"/>
      <c r="H7" s="10">
        <f>H4*H5*H6/60</f>
        <v>44</v>
      </c>
      <c r="I7" s="2"/>
      <c r="J7" s="2" t="s">
        <v>26</v>
      </c>
      <c r="K7" s="2"/>
      <c r="L7" s="2"/>
      <c r="M7" s="2"/>
      <c r="N7" s="2"/>
      <c r="O7" s="3"/>
    </row>
    <row r="8" spans="1:15">
      <c r="A8" s="1"/>
      <c r="B8" s="18" t="s">
        <v>33</v>
      </c>
      <c r="C8" s="18"/>
      <c r="D8" s="34">
        <f>D7*14.4718</f>
        <v>694.64639999999997</v>
      </c>
      <c r="E8" s="2"/>
      <c r="F8" s="34">
        <f>F7*14.4718</f>
        <v>572.08834375000004</v>
      </c>
      <c r="G8" s="2"/>
      <c r="H8" s="34">
        <f>H7*14.4718</f>
        <v>636.75919999999996</v>
      </c>
      <c r="I8" s="2"/>
      <c r="J8" s="7" t="s">
        <v>34</v>
      </c>
      <c r="K8" s="2"/>
      <c r="L8" s="2"/>
      <c r="M8" s="2"/>
      <c r="N8" s="2"/>
      <c r="O8" s="3"/>
    </row>
    <row r="9" spans="1:15">
      <c r="A9" s="1"/>
      <c r="B9" s="18" t="s">
        <v>35</v>
      </c>
      <c r="C9" s="18"/>
      <c r="D9" s="34">
        <f>(D8*60)*0.02832</f>
        <v>1180.3431628800001</v>
      </c>
      <c r="E9" s="2"/>
      <c r="F9" s="34">
        <f>(F8*60)*0.02832</f>
        <v>972.09251370000015</v>
      </c>
      <c r="G9" s="2"/>
      <c r="H9" s="34">
        <f>(H8*60)*0.02832</f>
        <v>1081.9812326399999</v>
      </c>
      <c r="I9" s="2"/>
      <c r="J9" s="7" t="s">
        <v>36</v>
      </c>
      <c r="K9" s="2"/>
      <c r="L9" s="2"/>
      <c r="M9" s="2"/>
      <c r="N9" s="2"/>
      <c r="O9" s="3"/>
    </row>
    <row r="10" spans="1:15">
      <c r="A10" s="1"/>
      <c r="B10" s="18"/>
      <c r="C10" s="18"/>
      <c r="D10" s="19"/>
      <c r="E10" s="2"/>
      <c r="F10" s="19"/>
      <c r="G10" s="2"/>
      <c r="H10" s="19"/>
      <c r="I10" s="2"/>
      <c r="J10" s="2"/>
      <c r="K10" s="2"/>
      <c r="L10" s="2"/>
      <c r="M10" s="2"/>
      <c r="N10" s="2"/>
      <c r="O10" s="3"/>
    </row>
    <row r="11" spans="1:15">
      <c r="A11" s="1"/>
      <c r="B11" s="18" t="s">
        <v>7</v>
      </c>
      <c r="C11" s="18"/>
      <c r="D11" s="32">
        <v>130</v>
      </c>
      <c r="E11" s="2"/>
      <c r="F11" s="32">
        <v>130</v>
      </c>
      <c r="G11" s="2"/>
      <c r="H11" s="32">
        <v>130</v>
      </c>
      <c r="I11" s="2"/>
      <c r="J11" s="2" t="s">
        <v>25</v>
      </c>
      <c r="K11" s="2"/>
      <c r="L11" s="2"/>
      <c r="M11" s="2"/>
      <c r="N11" s="2"/>
      <c r="O11" s="3"/>
    </row>
    <row r="12" spans="1:15">
      <c r="A12" s="1"/>
      <c r="B12" s="18" t="s">
        <v>8</v>
      </c>
      <c r="C12" s="18"/>
      <c r="D12" s="33">
        <v>0.85</v>
      </c>
      <c r="E12" s="2"/>
      <c r="F12" s="33">
        <v>0.92</v>
      </c>
      <c r="G12" s="2"/>
      <c r="H12" s="33">
        <v>0.92</v>
      </c>
      <c r="I12" s="2"/>
      <c r="J12" s="2" t="s">
        <v>18</v>
      </c>
      <c r="K12" s="2"/>
      <c r="L12" s="2"/>
      <c r="M12" s="2"/>
      <c r="N12" s="2"/>
      <c r="O12" s="3"/>
    </row>
    <row r="13" spans="1:15">
      <c r="A13" s="1"/>
      <c r="B13" s="18" t="s">
        <v>9</v>
      </c>
      <c r="C13" s="18"/>
      <c r="D13" s="29">
        <v>5500</v>
      </c>
      <c r="E13" s="2"/>
      <c r="F13" s="29">
        <v>6800</v>
      </c>
      <c r="G13" s="2"/>
      <c r="H13" s="29">
        <v>7200</v>
      </c>
      <c r="I13" s="2"/>
      <c r="J13" s="2" t="s">
        <v>19</v>
      </c>
      <c r="K13" s="2"/>
      <c r="L13" s="2"/>
      <c r="M13" s="2"/>
      <c r="N13" s="2"/>
      <c r="O13" s="3"/>
    </row>
    <row r="14" spans="1:15">
      <c r="A14" s="1"/>
      <c r="B14" s="18" t="s">
        <v>10</v>
      </c>
      <c r="C14" s="18"/>
      <c r="D14" s="29">
        <v>350</v>
      </c>
      <c r="E14" s="2"/>
      <c r="F14" s="29">
        <v>122</v>
      </c>
      <c r="G14" s="2"/>
      <c r="H14" s="29">
        <v>122</v>
      </c>
      <c r="I14" s="2"/>
      <c r="J14" s="2" t="s">
        <v>20</v>
      </c>
      <c r="K14" s="2"/>
      <c r="L14" s="2"/>
      <c r="M14" s="2"/>
      <c r="N14" s="2"/>
      <c r="O14" s="3"/>
    </row>
    <row r="15" spans="1:15">
      <c r="A15" s="1"/>
      <c r="B15" s="18" t="s">
        <v>11</v>
      </c>
      <c r="C15" s="18"/>
      <c r="D15" s="10">
        <f>D7*639.6*(460+D11)/D12/D13/0.5/D14</f>
        <v>22.140225515660809</v>
      </c>
      <c r="E15" s="7"/>
      <c r="F15" s="10">
        <f>F7*639.6*(460+F11)/F12/F13/0.5/F14</f>
        <v>39.090789235776285</v>
      </c>
      <c r="G15" s="7"/>
      <c r="H15" s="10">
        <f>H7*639.6*(460+H11)/H12/H13/0.5/H14</f>
        <v>41.092539795675926</v>
      </c>
      <c r="I15" s="2"/>
      <c r="J15" s="2" t="s">
        <v>31</v>
      </c>
      <c r="K15" s="2"/>
      <c r="L15" s="2"/>
      <c r="M15" s="2"/>
      <c r="N15" s="2"/>
      <c r="O15" s="3"/>
    </row>
    <row r="16" spans="1:15">
      <c r="A16" s="1"/>
      <c r="B16" s="18" t="s">
        <v>12</v>
      </c>
      <c r="C16" s="18"/>
      <c r="D16" s="10">
        <f>D15-14.7</f>
        <v>7.4402255156608099</v>
      </c>
      <c r="E16" s="7"/>
      <c r="F16" s="10">
        <f>F15-14.7</f>
        <v>24.390789235776285</v>
      </c>
      <c r="G16" s="7"/>
      <c r="H16" s="10">
        <f>H15-14.7</f>
        <v>26.392539795675926</v>
      </c>
      <c r="I16" s="2"/>
      <c r="J16" s="2" t="s">
        <v>21</v>
      </c>
      <c r="K16" s="2"/>
      <c r="L16" s="2"/>
      <c r="M16" s="2"/>
      <c r="N16" s="2"/>
      <c r="O16" s="3"/>
    </row>
    <row r="17" spans="1:15">
      <c r="A17" s="1"/>
      <c r="B17" s="20"/>
      <c r="C17" s="20"/>
      <c r="D17" s="22"/>
      <c r="E17" s="21"/>
      <c r="F17" s="22"/>
      <c r="G17" s="21"/>
      <c r="H17" s="22"/>
      <c r="I17" s="2"/>
      <c r="J17" s="2"/>
      <c r="K17" s="2"/>
      <c r="L17" s="2"/>
      <c r="M17" s="2"/>
      <c r="N17" s="2"/>
      <c r="O17" s="3"/>
    </row>
    <row r="18" spans="1:15">
      <c r="A18" s="1"/>
      <c r="B18" s="18" t="s">
        <v>13</v>
      </c>
      <c r="C18" s="18"/>
      <c r="D18" s="30">
        <v>4</v>
      </c>
      <c r="E18" s="2"/>
      <c r="F18" s="30">
        <v>2</v>
      </c>
      <c r="G18" s="2"/>
      <c r="H18" s="30">
        <v>2</v>
      </c>
      <c r="I18" s="2"/>
      <c r="J18" s="2" t="s">
        <v>22</v>
      </c>
      <c r="K18" s="2"/>
      <c r="L18" s="2"/>
      <c r="M18" s="2"/>
      <c r="N18" s="2"/>
      <c r="O18" s="3"/>
    </row>
    <row r="19" spans="1:15">
      <c r="A19" s="1"/>
      <c r="B19" s="18" t="s">
        <v>15</v>
      </c>
      <c r="C19" s="18"/>
      <c r="D19" s="10">
        <f>D15+D18</f>
        <v>26.140225515660809</v>
      </c>
      <c r="E19" s="2"/>
      <c r="F19" s="10">
        <f>F15+F18</f>
        <v>41.090789235776285</v>
      </c>
      <c r="G19" s="2"/>
      <c r="H19" s="10">
        <f>H15+H18</f>
        <v>43.092539795675926</v>
      </c>
      <c r="I19" s="2"/>
      <c r="J19" s="2" t="s">
        <v>23</v>
      </c>
      <c r="K19" s="2"/>
      <c r="L19" s="2"/>
      <c r="M19" s="2"/>
      <c r="N19" s="2"/>
      <c r="O19" s="3"/>
    </row>
    <row r="20" spans="1:15">
      <c r="A20" s="1"/>
      <c r="B20" s="18" t="s">
        <v>14</v>
      </c>
      <c r="C20" s="18"/>
      <c r="D20" s="10">
        <v>13.7</v>
      </c>
      <c r="E20" s="2"/>
      <c r="F20" s="10">
        <v>13.7</v>
      </c>
      <c r="G20" s="2"/>
      <c r="H20" s="10">
        <v>13.7</v>
      </c>
      <c r="I20" s="2"/>
      <c r="J20" s="2" t="s">
        <v>32</v>
      </c>
      <c r="K20" s="2"/>
      <c r="L20" s="2"/>
      <c r="M20" s="2"/>
      <c r="N20" s="2"/>
      <c r="O20" s="3"/>
    </row>
    <row r="21" spans="1:15">
      <c r="A21" s="1"/>
      <c r="B21" s="18" t="s">
        <v>16</v>
      </c>
      <c r="C21" s="18"/>
      <c r="D21" s="9">
        <f>D19/D20</f>
        <v>1.9080456580774314</v>
      </c>
      <c r="E21" s="2"/>
      <c r="F21" s="9">
        <f>F19/F20</f>
        <v>2.9993276814435248</v>
      </c>
      <c r="G21" s="2"/>
      <c r="H21" s="9">
        <f>H19/H20</f>
        <v>3.1454408609982427</v>
      </c>
      <c r="I21" s="2"/>
      <c r="J21" s="2" t="s">
        <v>24</v>
      </c>
      <c r="K21" s="2"/>
      <c r="L21" s="2"/>
      <c r="M21" s="2"/>
      <c r="N21" s="2"/>
      <c r="O21" s="3"/>
    </row>
    <row r="22" spans="1:15">
      <c r="A22" s="4"/>
      <c r="B22" s="25"/>
      <c r="C22" s="25"/>
      <c r="D22" s="26"/>
      <c r="E22" s="27"/>
      <c r="F22" s="26"/>
      <c r="G22" s="27"/>
      <c r="H22" s="26"/>
      <c r="I22" s="5"/>
      <c r="J22" s="5"/>
      <c r="K22" s="5"/>
      <c r="L22" s="5"/>
      <c r="M22" s="5"/>
      <c r="N22" s="5"/>
      <c r="O22" s="6"/>
    </row>
    <row r="23" spans="1:15">
      <c r="A23" s="2"/>
      <c r="B23" s="23"/>
      <c r="C23" s="7"/>
      <c r="D23" s="7"/>
      <c r="E23" s="7"/>
      <c r="F23" s="7"/>
      <c r="G23" s="7"/>
      <c r="H23" s="7"/>
      <c r="I23" s="2"/>
      <c r="J23" s="2"/>
    </row>
    <row r="24" spans="1:15">
      <c r="A24" s="2"/>
      <c r="B24" s="23"/>
      <c r="C24" s="7"/>
      <c r="D24" s="7"/>
      <c r="E24" s="7"/>
      <c r="F24" s="7"/>
      <c r="G24" s="7"/>
      <c r="H24" s="7"/>
      <c r="I24" s="2"/>
      <c r="J24" s="2"/>
    </row>
    <row r="25" spans="1:15">
      <c r="A25" s="2"/>
      <c r="B25" s="23"/>
      <c r="C25" s="7"/>
      <c r="D25" s="24"/>
      <c r="E25" s="7"/>
      <c r="F25" s="24"/>
      <c r="G25" s="7"/>
      <c r="H25" s="24"/>
      <c r="I25" s="2"/>
      <c r="J25" s="2"/>
    </row>
    <row r="26" spans="1:15">
      <c r="A26" s="2"/>
      <c r="B26" s="23"/>
      <c r="C26" s="7"/>
      <c r="D26" s="24"/>
      <c r="E26" s="7"/>
      <c r="F26" s="24"/>
      <c r="G26" s="7"/>
      <c r="H26" s="24"/>
      <c r="I26" s="2"/>
      <c r="J26" s="2"/>
    </row>
    <row r="27" spans="1:15">
      <c r="A27" s="2"/>
      <c r="B27" s="23"/>
      <c r="C27" s="7"/>
      <c r="D27" s="24"/>
      <c r="E27" s="7"/>
      <c r="F27" s="24"/>
      <c r="G27" s="7"/>
      <c r="H27" s="24"/>
      <c r="I27" s="2"/>
      <c r="J27" s="2"/>
    </row>
    <row r="28" spans="1:15">
      <c r="A28" s="2"/>
      <c r="B28" s="23"/>
      <c r="C28" s="7"/>
      <c r="D28" s="24"/>
      <c r="E28" s="7"/>
      <c r="F28" s="24"/>
      <c r="G28" s="7"/>
      <c r="H28" s="24"/>
      <c r="I28" s="2"/>
      <c r="J28" s="2"/>
    </row>
    <row r="29" spans="1:15">
      <c r="A29" s="2"/>
      <c r="B29" s="23"/>
      <c r="C29" s="7"/>
      <c r="D29" s="24"/>
      <c r="E29" s="7"/>
      <c r="F29" s="24"/>
      <c r="G29" s="7"/>
      <c r="H29" s="24"/>
      <c r="I29" s="2"/>
      <c r="J29" s="2"/>
    </row>
    <row r="30" spans="1:15">
      <c r="A30" s="2"/>
      <c r="B30" s="23"/>
      <c r="C30" s="7"/>
      <c r="D30" s="24"/>
      <c r="E30" s="7"/>
      <c r="F30" s="24"/>
      <c r="G30" s="7"/>
      <c r="H30" s="24"/>
      <c r="I30" s="2"/>
      <c r="J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Howard</cp:lastModifiedBy>
  <cp:lastPrinted>2009-01-12T09:09:49Z</cp:lastPrinted>
  <dcterms:created xsi:type="dcterms:W3CDTF">2008-12-13T22:44:32Z</dcterms:created>
  <dcterms:modified xsi:type="dcterms:W3CDTF">2009-03-16T19:56:57Z</dcterms:modified>
</cp:coreProperties>
</file>